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chin/Desktop/"/>
    </mc:Choice>
  </mc:AlternateContent>
  <xr:revisionPtr revIDLastSave="0" documentId="8_{827DAC3A-22B3-3B4F-87A9-5CDC00371C68}" xr6:coauthVersionLast="47" xr6:coauthVersionMax="47" xr10:uidLastSave="{00000000-0000-0000-0000-000000000000}"/>
  <bookViews>
    <workbookView xWindow="0" yWindow="0" windowWidth="28800" windowHeight="18000" xr2:uid="{D5C4341F-6A43-460B-828F-0EFE4F7AB5DD}"/>
  </bookViews>
  <sheets>
    <sheet name="Yagnik Radadiy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3" i="1" l="1"/>
  <c r="D28" i="1"/>
  <c r="D24" i="1"/>
  <c r="D23" i="1"/>
  <c r="D22" i="1"/>
  <c r="C20" i="1"/>
  <c r="C35" i="1" s="1"/>
  <c r="C21" i="1" l="1"/>
  <c r="D21" i="1" s="1"/>
  <c r="C29" i="1"/>
  <c r="C31" i="1"/>
  <c r="D31" i="1" s="1"/>
  <c r="C25" i="1"/>
  <c r="D29" i="1"/>
  <c r="D20" i="1"/>
  <c r="D25" i="1" s="1"/>
  <c r="D33" i="1" s="1"/>
  <c r="D37" i="1" s="1"/>
  <c r="C37" i="1" s="1"/>
  <c r="C30" i="1"/>
  <c r="D30" i="1" s="1"/>
  <c r="C39" i="1" l="1"/>
  <c r="C33" i="1"/>
  <c r="E24" i="1" s="1"/>
  <c r="C32" i="1"/>
  <c r="D32" i="1" s="1"/>
</calcChain>
</file>

<file path=xl/sharedStrings.xml><?xml version="1.0" encoding="utf-8"?>
<sst xmlns="http://schemas.openxmlformats.org/spreadsheetml/2006/main" count="56" uniqueCount="53">
  <si>
    <t>Salary Authorization Form (SAF):</t>
  </si>
  <si>
    <t>Annexure A to Appointment Letter dated : 02nd June 2022</t>
  </si>
  <si>
    <t>Name</t>
  </si>
  <si>
    <t xml:space="preserve">Yagnik Radadiya </t>
  </si>
  <si>
    <t>Designation</t>
  </si>
  <si>
    <t>OFFICER</t>
  </si>
  <si>
    <t xml:space="preserve">Deduction </t>
  </si>
  <si>
    <t>Department</t>
  </si>
  <si>
    <t xml:space="preserve">Production </t>
  </si>
  <si>
    <t>Location</t>
  </si>
  <si>
    <t xml:space="preserve">Panoli </t>
  </si>
  <si>
    <t xml:space="preserve">Probation Period </t>
  </si>
  <si>
    <t xml:space="preserve">Six Months </t>
  </si>
  <si>
    <t>Level</t>
  </si>
  <si>
    <t>Date of Joining</t>
  </si>
  <si>
    <t>06.05.2021</t>
  </si>
  <si>
    <t>Monthly CTC                                                      Rs.</t>
  </si>
  <si>
    <t>Per Month</t>
  </si>
  <si>
    <t>Cost To Company (CTC)</t>
  </si>
  <si>
    <t>Salary Heads</t>
  </si>
  <si>
    <t>INR Per Month</t>
  </si>
  <si>
    <t>INR Per Annum</t>
  </si>
  <si>
    <t xml:space="preserve">Basic </t>
  </si>
  <si>
    <t>House Rent Allowance</t>
  </si>
  <si>
    <t xml:space="preserve">40 % of Basic </t>
  </si>
  <si>
    <t>Conveyance Allowance</t>
  </si>
  <si>
    <t xml:space="preserve">Fix </t>
  </si>
  <si>
    <t>Education Allowance</t>
  </si>
  <si>
    <t>Special Allowance</t>
  </si>
  <si>
    <t xml:space="preserve">Fixed CTC (C33) -Monthly CTC (C17) = Special Allowances </t>
  </si>
  <si>
    <t>Gross Salary</t>
  </si>
  <si>
    <t xml:space="preserve">Employer's Benefits </t>
  </si>
  <si>
    <t>Mediclaim Contribution</t>
  </si>
  <si>
    <t xml:space="preserve">300 Fix </t>
  </si>
  <si>
    <t xml:space="preserve">Amount </t>
  </si>
  <si>
    <t>EPF Contribution (Employers_Basic *13%)</t>
  </si>
  <si>
    <t xml:space="preserve">13 % of Basic </t>
  </si>
  <si>
    <t>Bonus (As Per Govt. Rules)</t>
  </si>
  <si>
    <t>Gratuity</t>
  </si>
  <si>
    <t xml:space="preserve">of Basic </t>
  </si>
  <si>
    <t xml:space="preserve">Total Deduction </t>
  </si>
  <si>
    <t>Fixed CTC</t>
  </si>
  <si>
    <t xml:space="preserve">Employee Deduction </t>
  </si>
  <si>
    <t xml:space="preserve">PF Deduction </t>
  </si>
  <si>
    <t>PT</t>
  </si>
  <si>
    <t>Total Cost to Company</t>
  </si>
  <si>
    <t xml:space="preserve">Net Take Home Salary after PF &amp; Tax deduction </t>
  </si>
  <si>
    <t>*** If eligible</t>
  </si>
  <si>
    <t xml:space="preserve">For. Amardeep Chemical Industries  Pvt. Ltd. </t>
  </si>
  <si>
    <t xml:space="preserve">Mr. Mangala Dabke </t>
  </si>
  <si>
    <t xml:space="preserve">Manager - HR  &amp; Admin </t>
  </si>
  <si>
    <t>Accepted By</t>
  </si>
  <si>
    <t>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</si>
</sst>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₹&quot;* #,##0.00_);_(&quot;₹&quot;* \(#,##0.00\);_(&quot;₹&quot;* &quot;-&quot;??_);_(@_)"/>
    <numFmt numFmtId="43" formatCode="_(* #,##0.00_);_(* \(#,##0.00\);_(* &quot;-&quot;??_);_(@_)"/>
    <numFmt numFmtId="164" formatCode="_(* #,##0_);_(* \(#,##0\);_(* &quot;-&quot;??_);_(@_)"/>
    <numFmt numFmtId="165" formatCode="_ [$₹-439]* #,##0_ ;_ [$₹-439]* \-#,##0_ ;_ [$₹-439]* &quot;-&quot;_ ;_ @_ "/>
    <numFmt numFmtId="166" formatCode="_(&quot;₹&quot;* #,##0_);_(&quot;₹&quot;* \(#,##0\);_(&quot;₹&quot;* &quot;-&quot;??_);_(@_)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Border="1" applyAlignment="1">
      <alignment horizontal="left"/>
    </xf>
    <xf numFmtId="0" fontId="5" fillId="2" borderId="0" xfId="0" applyFont="1" applyFill="1"/>
    <xf numFmtId="0" fontId="6" fillId="0" borderId="0" xfId="0" applyFont="1" applyAlignment="1">
      <alignment horizontal="left"/>
    </xf>
    <xf numFmtId="0" fontId="6" fillId="0" borderId="0" xfId="0" applyFont="1"/>
    <xf numFmtId="2" fontId="6" fillId="0" borderId="2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4" fontId="5" fillId="0" borderId="1" xfId="1" applyNumberFormat="1" applyFont="1" applyBorder="1" applyAlignment="1">
      <alignment horizontal="right" vertical="center"/>
    </xf>
    <xf numFmtId="44" fontId="5" fillId="0" borderId="1" xfId="1" applyNumberFormat="1" applyFont="1" applyBorder="1" applyAlignment="1">
      <alignment horizontal="right"/>
    </xf>
    <xf numFmtId="9" fontId="5" fillId="0" borderId="0" xfId="1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2" fontId="5" fillId="2" borderId="0" xfId="1" applyNumberFormat="1" applyFont="1" applyFill="1" applyBorder="1" applyAlignment="1">
      <alignment horizontal="center"/>
    </xf>
    <xf numFmtId="44" fontId="6" fillId="0" borderId="1" xfId="1" applyNumberFormat="1" applyFont="1" applyBorder="1" applyAlignment="1">
      <alignment horizontal="right"/>
    </xf>
    <xf numFmtId="165" fontId="6" fillId="0" borderId="0" xfId="1" applyNumberFormat="1" applyFont="1" applyBorder="1" applyAlignment="1">
      <alignment horizontal="center"/>
    </xf>
    <xf numFmtId="165" fontId="6" fillId="0" borderId="1" xfId="1" applyNumberFormat="1" applyFont="1" applyBorder="1" applyAlignment="1">
      <alignment horizontal="right"/>
    </xf>
    <xf numFmtId="2" fontId="6" fillId="0" borderId="1" xfId="1" applyNumberFormat="1" applyFont="1" applyBorder="1" applyAlignment="1">
      <alignment horizontal="center"/>
    </xf>
    <xf numFmtId="166" fontId="5" fillId="2" borderId="1" xfId="1" applyNumberFormat="1" applyFont="1" applyFill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166" fontId="5" fillId="2" borderId="1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10" fontId="5" fillId="0" borderId="0" xfId="1" applyNumberFormat="1" applyFont="1" applyFill="1" applyBorder="1" applyAlignment="1">
      <alignment horizontal="center"/>
    </xf>
    <xf numFmtId="166" fontId="6" fillId="0" borderId="1" xfId="1" applyNumberFormat="1" applyFont="1" applyBorder="1" applyAlignment="1">
      <alignment horizontal="right"/>
    </xf>
    <xf numFmtId="166" fontId="5" fillId="0" borderId="1" xfId="1" applyNumberFormat="1" applyFont="1" applyBorder="1" applyAlignment="1">
      <alignment horizontal="right"/>
    </xf>
    <xf numFmtId="167" fontId="5" fillId="0" borderId="0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167" fontId="6" fillId="0" borderId="0" xfId="1" applyNumberFormat="1" applyFont="1" applyBorder="1" applyAlignment="1">
      <alignment horizontal="center"/>
    </xf>
    <xf numFmtId="0" fontId="7" fillId="0" borderId="1" xfId="2" applyFont="1" applyBorder="1"/>
    <xf numFmtId="165" fontId="6" fillId="0" borderId="1" xfId="2" applyNumberFormat="1" applyFont="1" applyBorder="1"/>
    <xf numFmtId="165" fontId="6" fillId="0" borderId="0" xfId="2" applyNumberFormat="1" applyFont="1"/>
    <xf numFmtId="165" fontId="5" fillId="0" borderId="0" xfId="2" applyNumberFormat="1"/>
    <xf numFmtId="0" fontId="8" fillId="0" borderId="0" xfId="0" applyFont="1"/>
    <xf numFmtId="0" fontId="9" fillId="0" borderId="0" xfId="2" applyFont="1"/>
    <xf numFmtId="0" fontId="5" fillId="0" borderId="0" xfId="2"/>
    <xf numFmtId="0" fontId="2" fillId="0" borderId="0" xfId="2" applyFont="1" applyAlignment="1">
      <alignment horizontal="left"/>
    </xf>
    <xf numFmtId="0" fontId="10" fillId="0" borderId="0" xfId="2" applyFont="1"/>
    <xf numFmtId="165" fontId="2" fillId="0" borderId="0" xfId="2" applyNumberFormat="1" applyFont="1" applyAlignment="1">
      <alignment horizontal="left"/>
    </xf>
    <xf numFmtId="0" fontId="6" fillId="0" borderId="0" xfId="2" applyFont="1"/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5" fillId="0" borderId="0" xfId="2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left" wrapText="1"/>
    </xf>
    <xf numFmtId="0" fontId="6" fillId="0" borderId="0" xfId="2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65" fontId="6" fillId="0" borderId="2" xfId="1" applyNumberFormat="1" applyFont="1" applyBorder="1" applyAlignment="1">
      <alignment horizontal="center"/>
    </xf>
    <xf numFmtId="165" fontId="6" fillId="0" borderId="3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3" xfId="2" xr:uid="{81B577D0-B64A-4AAC-B952-592B2E6BE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6EEC6-267D-453C-B68D-48BFD045767E}">
  <dimension ref="B5:F76"/>
  <sheetViews>
    <sheetView tabSelected="1" topLeftCell="A5" zoomScale="115" zoomScaleNormal="115" workbookViewId="0">
      <selection activeCell="I29" sqref="I29"/>
    </sheetView>
  </sheetViews>
  <sheetFormatPr baseColWidth="10" defaultColWidth="9.1640625" defaultRowHeight="13" x14ac:dyDescent="0.15"/>
  <cols>
    <col min="1" max="1" width="6.6640625" style="1" customWidth="1"/>
    <col min="2" max="2" width="41.6640625" style="1" customWidth="1"/>
    <col min="3" max="3" width="22.83203125" style="1" customWidth="1"/>
    <col min="4" max="4" width="19.33203125" style="1" customWidth="1"/>
    <col min="5" max="5" width="14" style="1" customWidth="1"/>
    <col min="6" max="16384" width="9.1640625" style="1"/>
  </cols>
  <sheetData>
    <row r="5" spans="2:6" ht="2.25" customHeight="1" x14ac:dyDescent="0.15"/>
    <row r="6" spans="2:6" ht="16" x14ac:dyDescent="0.2">
      <c r="B6" s="62"/>
      <c r="C6" s="62"/>
      <c r="D6" s="62"/>
      <c r="E6" s="2"/>
    </row>
    <row r="7" spans="2:6" ht="14" x14ac:dyDescent="0.15">
      <c r="B7" s="63" t="s">
        <v>0</v>
      </c>
      <c r="C7" s="63"/>
      <c r="D7" s="63"/>
      <c r="E7" s="3"/>
    </row>
    <row r="8" spans="2:6" ht="16.5" customHeight="1" x14ac:dyDescent="0.15">
      <c r="B8" s="63" t="s">
        <v>1</v>
      </c>
      <c r="C8" s="63"/>
      <c r="D8" s="63"/>
      <c r="E8" s="3"/>
    </row>
    <row r="9" spans="2:6" x14ac:dyDescent="0.15">
      <c r="B9" s="4"/>
      <c r="C9" s="4"/>
      <c r="D9" s="4"/>
      <c r="E9" s="4"/>
    </row>
    <row r="10" spans="2:6" ht="17" customHeight="1" x14ac:dyDescent="0.15">
      <c r="B10" s="5" t="s">
        <v>2</v>
      </c>
      <c r="C10" s="54" t="s">
        <v>3</v>
      </c>
      <c r="D10" s="55"/>
      <c r="E10" s="4"/>
    </row>
    <row r="11" spans="2:6" ht="17" customHeight="1" x14ac:dyDescent="0.15">
      <c r="B11" s="5" t="s">
        <v>4</v>
      </c>
      <c r="C11" s="54" t="s">
        <v>5</v>
      </c>
      <c r="D11" s="55"/>
      <c r="E11" s="6"/>
      <c r="F11" s="1" t="s">
        <v>6</v>
      </c>
    </row>
    <row r="12" spans="2:6" ht="17" customHeight="1" x14ac:dyDescent="0.15">
      <c r="B12" s="5" t="s">
        <v>7</v>
      </c>
      <c r="C12" s="54" t="s">
        <v>8</v>
      </c>
      <c r="D12" s="55"/>
      <c r="E12" s="4"/>
    </row>
    <row r="13" spans="2:6" ht="17" customHeight="1" x14ac:dyDescent="0.15">
      <c r="B13" s="5" t="s">
        <v>9</v>
      </c>
      <c r="C13" s="54" t="s">
        <v>10</v>
      </c>
      <c r="D13" s="55"/>
      <c r="E13" s="4"/>
    </row>
    <row r="14" spans="2:6" ht="17" customHeight="1" x14ac:dyDescent="0.15">
      <c r="B14" s="5" t="s">
        <v>11</v>
      </c>
      <c r="C14" s="54" t="s">
        <v>12</v>
      </c>
      <c r="D14" s="55"/>
      <c r="E14" s="4"/>
    </row>
    <row r="15" spans="2:6" ht="17" hidden="1" customHeight="1" x14ac:dyDescent="0.15">
      <c r="B15" s="5" t="s">
        <v>13</v>
      </c>
      <c r="C15" s="54"/>
      <c r="D15" s="55"/>
      <c r="E15" s="7"/>
    </row>
    <row r="16" spans="2:6" ht="17" hidden="1" customHeight="1" x14ac:dyDescent="0.15">
      <c r="B16" s="5" t="s">
        <v>14</v>
      </c>
      <c r="C16" s="56" t="s">
        <v>15</v>
      </c>
      <c r="D16" s="57"/>
      <c r="E16" s="8"/>
    </row>
    <row r="17" spans="2:6" ht="17" customHeight="1" x14ac:dyDescent="0.15">
      <c r="B17" s="5" t="s">
        <v>16</v>
      </c>
      <c r="C17" s="9">
        <v>30000</v>
      </c>
      <c r="D17" s="10" t="s">
        <v>17</v>
      </c>
      <c r="E17" s="11"/>
    </row>
    <row r="18" spans="2:6" s="14" customFormat="1" ht="16.25" customHeight="1" x14ac:dyDescent="0.15">
      <c r="B18" s="12" t="s">
        <v>18</v>
      </c>
      <c r="C18" s="58"/>
      <c r="D18" s="59"/>
      <c r="E18" s="13"/>
    </row>
    <row r="19" spans="2:6" x14ac:dyDescent="0.15">
      <c r="B19" s="5" t="s">
        <v>19</v>
      </c>
      <c r="C19" s="15" t="s">
        <v>20</v>
      </c>
      <c r="D19" s="15" t="s">
        <v>21</v>
      </c>
      <c r="E19" s="13"/>
    </row>
    <row r="20" spans="2:6" ht="15.5" customHeight="1" x14ac:dyDescent="0.15">
      <c r="B20" s="16" t="s">
        <v>22</v>
      </c>
      <c r="C20" s="17">
        <f>C17*45%</f>
        <v>13500</v>
      </c>
      <c r="D20" s="18">
        <f t="shared" ref="D20:D24" si="0">ROUND(C20*12,0)</f>
        <v>162000</v>
      </c>
      <c r="E20" s="19">
        <v>0.5</v>
      </c>
      <c r="F20" s="1" t="s">
        <v>22</v>
      </c>
    </row>
    <row r="21" spans="2:6" ht="15.5" customHeight="1" x14ac:dyDescent="0.15">
      <c r="B21" s="16" t="s">
        <v>23</v>
      </c>
      <c r="C21" s="17">
        <f>C20*40%</f>
        <v>5400</v>
      </c>
      <c r="D21" s="18">
        <f t="shared" si="0"/>
        <v>64800</v>
      </c>
      <c r="E21" s="19">
        <v>0.4</v>
      </c>
      <c r="F21" s="1" t="s">
        <v>24</v>
      </c>
    </row>
    <row r="22" spans="2:6" ht="15.5" customHeight="1" x14ac:dyDescent="0.15">
      <c r="B22" s="16" t="s">
        <v>25</v>
      </c>
      <c r="C22" s="17">
        <v>1600</v>
      </c>
      <c r="D22" s="18">
        <f t="shared" si="0"/>
        <v>19200</v>
      </c>
      <c r="E22" s="19" t="s">
        <v>26</v>
      </c>
    </row>
    <row r="23" spans="2:6" ht="15.5" customHeight="1" x14ac:dyDescent="0.15">
      <c r="B23" s="20" t="s">
        <v>27</v>
      </c>
      <c r="C23" s="17">
        <v>1200</v>
      </c>
      <c r="D23" s="18">
        <f t="shared" si="0"/>
        <v>14400</v>
      </c>
      <c r="E23" s="19" t="s">
        <v>26</v>
      </c>
    </row>
    <row r="24" spans="2:6" ht="15.5" customHeight="1" x14ac:dyDescent="0.15">
      <c r="B24" s="20" t="s">
        <v>28</v>
      </c>
      <c r="C24" s="17">
        <v>4471</v>
      </c>
      <c r="D24" s="18">
        <f t="shared" si="0"/>
        <v>53652</v>
      </c>
      <c r="E24" s="21">
        <f>C33-C17</f>
        <v>-0.10000000000218279</v>
      </c>
      <c r="F24" s="1" t="s">
        <v>29</v>
      </c>
    </row>
    <row r="25" spans="2:6" x14ac:dyDescent="0.15">
      <c r="B25" s="5" t="s">
        <v>30</v>
      </c>
      <c r="C25" s="22">
        <f>SUM(C20:C24)</f>
        <v>26171</v>
      </c>
      <c r="D25" s="22">
        <f>SUM(D20:D24)</f>
        <v>314052</v>
      </c>
      <c r="E25" s="23"/>
    </row>
    <row r="26" spans="2:6" ht="14" customHeight="1" x14ac:dyDescent="0.15">
      <c r="B26" s="5"/>
      <c r="C26" s="24"/>
      <c r="D26" s="25"/>
      <c r="E26" s="23"/>
    </row>
    <row r="27" spans="2:6" x14ac:dyDescent="0.15">
      <c r="B27" s="5" t="s">
        <v>31</v>
      </c>
      <c r="C27" s="60" t="s">
        <v>6</v>
      </c>
      <c r="D27" s="61"/>
      <c r="E27" s="23"/>
    </row>
    <row r="28" spans="2:6" ht="16.25" customHeight="1" x14ac:dyDescent="0.15">
      <c r="B28" s="16" t="s">
        <v>32</v>
      </c>
      <c r="C28" s="26">
        <v>300</v>
      </c>
      <c r="D28" s="26">
        <f t="shared" ref="D28:D32" si="1">ROUND(C28*12,0)</f>
        <v>3600</v>
      </c>
      <c r="E28" s="27" t="s">
        <v>33</v>
      </c>
      <c r="F28" s="1" t="s">
        <v>34</v>
      </c>
    </row>
    <row r="29" spans="2:6" ht="16.25" customHeight="1" x14ac:dyDescent="0.15">
      <c r="B29" s="16" t="s">
        <v>35</v>
      </c>
      <c r="C29" s="28">
        <f>C20*13%</f>
        <v>1755</v>
      </c>
      <c r="D29" s="26">
        <f t="shared" si="1"/>
        <v>21060</v>
      </c>
      <c r="E29" s="29" t="s">
        <v>36</v>
      </c>
    </row>
    <row r="30" spans="2:6" ht="16.25" customHeight="1" x14ac:dyDescent="0.15">
      <c r="B30" s="16" t="s">
        <v>37</v>
      </c>
      <c r="C30" s="26">
        <f>C20*8.33%</f>
        <v>1124.55</v>
      </c>
      <c r="D30" s="26">
        <f>ROUND(C30*12,0)</f>
        <v>13495</v>
      </c>
      <c r="E30" s="29"/>
    </row>
    <row r="31" spans="2:6" ht="16.25" customHeight="1" x14ac:dyDescent="0.15">
      <c r="B31" s="16" t="s">
        <v>38</v>
      </c>
      <c r="C31" s="26">
        <f>C20*4.81%</f>
        <v>649.34999999999991</v>
      </c>
      <c r="D31" s="26">
        <f t="shared" si="1"/>
        <v>7792</v>
      </c>
      <c r="E31" s="30">
        <v>4.8000000000000001E-2</v>
      </c>
      <c r="F31" s="1" t="s">
        <v>39</v>
      </c>
    </row>
    <row r="32" spans="2:6" ht="16.25" customHeight="1" x14ac:dyDescent="0.15">
      <c r="B32" s="16" t="s">
        <v>40</v>
      </c>
      <c r="C32" s="26">
        <f>SUM(C28:C31)</f>
        <v>3828.9</v>
      </c>
      <c r="D32" s="26">
        <f t="shared" si="1"/>
        <v>45947</v>
      </c>
      <c r="E32" s="29"/>
    </row>
    <row r="33" spans="2:5" ht="17" customHeight="1" x14ac:dyDescent="0.15">
      <c r="B33" s="5" t="s">
        <v>41</v>
      </c>
      <c r="C33" s="31">
        <f>SUM(C25:C31)</f>
        <v>29999.899999999998</v>
      </c>
      <c r="D33" s="31">
        <f>SUM(D25:D31)</f>
        <v>359999</v>
      </c>
      <c r="E33" s="23"/>
    </row>
    <row r="34" spans="2:5" ht="17" customHeight="1" x14ac:dyDescent="0.15">
      <c r="B34" s="16" t="s">
        <v>42</v>
      </c>
      <c r="C34" s="18">
        <v>0</v>
      </c>
      <c r="D34" s="32">
        <v>0</v>
      </c>
      <c r="E34" s="33"/>
    </row>
    <row r="35" spans="2:5" ht="17" customHeight="1" x14ac:dyDescent="0.15">
      <c r="B35" s="16" t="s">
        <v>43</v>
      </c>
      <c r="C35" s="18">
        <f>C20*12%</f>
        <v>1620</v>
      </c>
      <c r="D35" s="32"/>
      <c r="E35" s="33"/>
    </row>
    <row r="36" spans="2:5" ht="17" customHeight="1" x14ac:dyDescent="0.15">
      <c r="B36" s="16" t="s">
        <v>44</v>
      </c>
      <c r="C36" s="18">
        <v>200</v>
      </c>
      <c r="D36" s="32"/>
      <c r="E36" s="33"/>
    </row>
    <row r="37" spans="2:5" ht="14.5" customHeight="1" x14ac:dyDescent="0.15">
      <c r="B37" s="5" t="s">
        <v>45</v>
      </c>
      <c r="C37" s="31">
        <f>(D37/12)</f>
        <v>29999.916666666668</v>
      </c>
      <c r="D37" s="31">
        <f>D33+D34</f>
        <v>359999</v>
      </c>
      <c r="E37" s="23"/>
    </row>
    <row r="38" spans="2:5" x14ac:dyDescent="0.15">
      <c r="B38" s="7"/>
      <c r="C38" s="34"/>
      <c r="D38" s="35"/>
      <c r="E38" s="35"/>
    </row>
    <row r="39" spans="2:5" s="40" customFormat="1" ht="17.5" customHeight="1" x14ac:dyDescent="0.15">
      <c r="B39" s="36" t="s">
        <v>46</v>
      </c>
      <c r="C39" s="37">
        <f>C25-C35-C36</f>
        <v>24351</v>
      </c>
      <c r="D39" s="38"/>
      <c r="E39" s="39"/>
    </row>
    <row r="40" spans="2:5" s="40" customFormat="1" x14ac:dyDescent="0.15">
      <c r="B40" s="41"/>
      <c r="C40" s="42"/>
      <c r="D40" s="42"/>
      <c r="E40" s="42"/>
    </row>
    <row r="41" spans="2:5" x14ac:dyDescent="0.15">
      <c r="B41" s="49"/>
      <c r="C41" s="49"/>
      <c r="D41" s="49"/>
      <c r="E41" s="43"/>
    </row>
    <row r="42" spans="2:5" s="40" customFormat="1" x14ac:dyDescent="0.15">
      <c r="B42" s="44" t="s">
        <v>47</v>
      </c>
      <c r="C42" s="43"/>
      <c r="D42" s="45"/>
      <c r="E42" s="43"/>
    </row>
    <row r="43" spans="2:5" x14ac:dyDescent="0.15">
      <c r="B43" s="42"/>
      <c r="C43" s="42"/>
      <c r="D43" s="42"/>
      <c r="E43" s="42"/>
    </row>
    <row r="44" spans="2:5" x14ac:dyDescent="0.15">
      <c r="B44" s="46" t="s">
        <v>48</v>
      </c>
      <c r="C44" s="42"/>
      <c r="D44" s="42"/>
      <c r="E44" s="42"/>
    </row>
    <row r="45" spans="2:5" ht="20.25" customHeight="1" x14ac:dyDescent="0.15">
      <c r="B45" s="50"/>
      <c r="C45" s="50"/>
      <c r="D45" s="50"/>
      <c r="E45" s="42"/>
    </row>
    <row r="46" spans="2:5" ht="26.5" customHeight="1" x14ac:dyDescent="0.15">
      <c r="C46" s="51"/>
      <c r="D46" s="51"/>
      <c r="E46" s="4"/>
    </row>
    <row r="47" spans="2:5" ht="24" customHeight="1" x14ac:dyDescent="0.15">
      <c r="B47" s="52" t="s">
        <v>49</v>
      </c>
      <c r="C47" s="52"/>
      <c r="D47" s="52"/>
      <c r="E47" s="47"/>
    </row>
    <row r="48" spans="2:5" ht="17" customHeight="1" x14ac:dyDescent="0.15">
      <c r="B48" s="46" t="s">
        <v>50</v>
      </c>
      <c r="C48" s="53"/>
      <c r="D48" s="53"/>
      <c r="E48" s="46"/>
    </row>
    <row r="49" spans="2:5" ht="17" customHeight="1" x14ac:dyDescent="0.15">
      <c r="B49" s="42"/>
      <c r="C49" s="53"/>
      <c r="D49" s="53"/>
      <c r="E49" s="42"/>
    </row>
    <row r="50" spans="2:5" ht="20.25" customHeight="1" x14ac:dyDescent="0.15">
      <c r="B50" s="42" t="s">
        <v>51</v>
      </c>
      <c r="C50" s="42"/>
      <c r="D50" s="42"/>
      <c r="E50" s="42"/>
    </row>
    <row r="51" spans="2:5" ht="15" customHeight="1" x14ac:dyDescent="0.15"/>
    <row r="52" spans="2:5" ht="15" customHeight="1" x14ac:dyDescent="0.15">
      <c r="B52" s="42" t="s">
        <v>52</v>
      </c>
      <c r="C52" s="42"/>
      <c r="D52" s="42"/>
      <c r="E52" s="42"/>
    </row>
    <row r="53" spans="2:5" ht="21" customHeight="1" x14ac:dyDescent="0.15">
      <c r="B53" s="48" t="str">
        <f>C10</f>
        <v xml:space="preserve">Yagnik Radadiya </v>
      </c>
      <c r="C53" s="48"/>
      <c r="D53" s="48"/>
    </row>
    <row r="54" spans="2:5" x14ac:dyDescent="0.15">
      <c r="E54" s="42"/>
    </row>
    <row r="56" spans="2:5" x14ac:dyDescent="0.15">
      <c r="E56" s="42"/>
    </row>
    <row r="58" spans="2:5" x14ac:dyDescent="0.15">
      <c r="E58" s="42"/>
    </row>
    <row r="60" spans="2:5" x14ac:dyDescent="0.15">
      <c r="E60" s="42"/>
    </row>
    <row r="62" spans="2:5" x14ac:dyDescent="0.15">
      <c r="E62" s="42"/>
    </row>
    <row r="64" spans="2:5" x14ac:dyDescent="0.15">
      <c r="E64" s="42"/>
    </row>
    <row r="66" spans="5:5" x14ac:dyDescent="0.15">
      <c r="E66" s="42"/>
    </row>
    <row r="68" spans="5:5" x14ac:dyDescent="0.15">
      <c r="E68" s="42"/>
    </row>
    <row r="70" spans="5:5" x14ac:dyDescent="0.15">
      <c r="E70" s="42"/>
    </row>
    <row r="72" spans="5:5" x14ac:dyDescent="0.15">
      <c r="E72" s="42"/>
    </row>
    <row r="74" spans="5:5" x14ac:dyDescent="0.15">
      <c r="E74" s="42"/>
    </row>
    <row r="76" spans="5:5" x14ac:dyDescent="0.15">
      <c r="E76" s="42"/>
    </row>
  </sheetData>
  <mergeCells count="18">
    <mergeCell ref="C12:D12"/>
    <mergeCell ref="B6:D6"/>
    <mergeCell ref="B7:D7"/>
    <mergeCell ref="B8:D8"/>
    <mergeCell ref="C10:D10"/>
    <mergeCell ref="C11:D11"/>
    <mergeCell ref="C49:D49"/>
    <mergeCell ref="C13:D13"/>
    <mergeCell ref="C14:D14"/>
    <mergeCell ref="C15:D15"/>
    <mergeCell ref="C16:D16"/>
    <mergeCell ref="C18:D18"/>
    <mergeCell ref="C27:D27"/>
    <mergeCell ref="B41:D41"/>
    <mergeCell ref="B45:D45"/>
    <mergeCell ref="C46:D46"/>
    <mergeCell ref="B47:D47"/>
    <mergeCell ref="C48:D48"/>
  </mergeCells>
  <printOptions horizontalCentered="1" verticalCentered="1"/>
  <pageMargins left="0.196527777777778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Yagnik Radadiya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2022-08-02T09:31:41Z</dcterms:created>
  <dcterms:modified xsi:type="dcterms:W3CDTF">2022-08-05T16:41:03Z</dcterms:modified>
</cp:coreProperties>
</file>